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B4ACE025-6913-44D2-9199-FABA3DC0C4D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1" i="1"/>
  <c r="L10" i="1"/>
  <c r="R14" i="1"/>
  <c r="R12" i="1"/>
  <c r="N13" i="1" l="1"/>
  <c r="M13" i="1"/>
  <c r="K13" i="1"/>
  <c r="J13" i="1"/>
  <c r="P13" i="1" s="1"/>
  <c r="R13" i="1" s="1"/>
  <c r="Q13" i="1" l="1"/>
  <c r="O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R11" i="1" s="1"/>
  <c r="Q11" i="1"/>
  <c r="Q12" i="1"/>
  <c r="P12" i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<sst xmlns="http://schemas.openxmlformats.org/spreadsheetml/2006/main" count="61" uniqueCount="51">
  <si>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</si>
  <si>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</si>
  <si>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</si>
  <si>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</si>
  <si>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</si>
  <si>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</si>
  <si>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</si>
  <si>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</si>
  <si>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</si>
  <si>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</si>
  <si>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</si>
  <si>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</si>
  <si>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</si>
  <si>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</si>
  <si>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</si>
  <si>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</si>
  <si>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</si>
  <si>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</si>
  <si>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</si>
  <si>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</si>
  <si>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</si>
  <si>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</si>
  <si>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</si>
  <si>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</si>
  <si>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</si>
  <si>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</si>
  <si>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</si>
  <si>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</si>
  <si>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</si>
  <si>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</si>
  <si>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</si>
  <si>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</si>
  <si>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</si>
  <si>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</si>
  <si>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</si>
  <si>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</si>
  <si>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</si>
  <si>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</si>
  <si>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</si>
  <si>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</si>
  <si>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</si>
  <si>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</si>
  <si>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</si>
  <si>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</si>
  <si>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</si>
  <si>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</si>
  <si>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</si>
  <si>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ADDYS VANESSA RODRIGUEZ DE SALVADOR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</si>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</sst>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H22" sqref="H22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24" s="51" customFormat="1" ht="62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4" s="1" customFormat="1" ht="20.2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4" s="52" customFormat="1" ht="54.75" customHeight="1" x14ac:dyDescent="0.7">
      <c r="A6" s="74" t="s">
        <v>48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1:24" s="54" customFormat="1" ht="54" customHeight="1" x14ac:dyDescent="0.2">
      <c r="A7" s="66" t="s">
        <v>17</v>
      </c>
      <c r="B7" s="73" t="s">
        <v>14</v>
      </c>
      <c r="C7" s="80" t="s">
        <v>26</v>
      </c>
      <c r="D7" s="73" t="s">
        <v>19</v>
      </c>
      <c r="E7" s="73" t="s">
        <v>22</v>
      </c>
      <c r="F7" s="73" t="s">
        <v>18</v>
      </c>
      <c r="G7" s="66" t="s">
        <v>15</v>
      </c>
      <c r="H7" s="66" t="s">
        <v>29</v>
      </c>
      <c r="I7" s="67" t="s">
        <v>10</v>
      </c>
      <c r="J7" s="73" t="s">
        <v>8</v>
      </c>
      <c r="K7" s="73"/>
      <c r="L7" s="73"/>
      <c r="M7" s="73"/>
      <c r="N7" s="73"/>
      <c r="O7" s="73"/>
      <c r="P7" s="66" t="s">
        <v>1</v>
      </c>
      <c r="Q7" s="66"/>
      <c r="R7" s="66" t="s">
        <v>16</v>
      </c>
      <c r="S7" s="55"/>
    </row>
    <row r="8" spans="1:24" s="54" customFormat="1" ht="56.25" customHeight="1" x14ac:dyDescent="0.2">
      <c r="A8" s="66"/>
      <c r="B8" s="73"/>
      <c r="C8" s="81"/>
      <c r="D8" s="73"/>
      <c r="E8" s="73"/>
      <c r="F8" s="73"/>
      <c r="G8" s="66"/>
      <c r="H8" s="66"/>
      <c r="I8" s="67"/>
      <c r="J8" s="66" t="s">
        <v>12</v>
      </c>
      <c r="K8" s="66"/>
      <c r="L8" s="72" t="s">
        <v>9</v>
      </c>
      <c r="M8" s="66" t="s">
        <v>13</v>
      </c>
      <c r="N8" s="66"/>
      <c r="O8" s="66" t="s">
        <v>11</v>
      </c>
      <c r="P8" s="66" t="s">
        <v>3</v>
      </c>
      <c r="Q8" s="66" t="s">
        <v>0</v>
      </c>
      <c r="R8" s="66"/>
    </row>
    <row r="9" spans="1:24" s="54" customFormat="1" ht="64.5" customHeight="1" x14ac:dyDescent="0.2">
      <c r="A9" s="66"/>
      <c r="B9" s="73"/>
      <c r="C9" s="82"/>
      <c r="D9" s="73"/>
      <c r="E9" s="73"/>
      <c r="F9" s="73"/>
      <c r="G9" s="66"/>
      <c r="H9" s="66"/>
      <c r="I9" s="67"/>
      <c r="J9" s="56" t="s">
        <v>4</v>
      </c>
      <c r="K9" s="53" t="s">
        <v>5</v>
      </c>
      <c r="L9" s="72"/>
      <c r="M9" s="53" t="s">
        <v>6</v>
      </c>
      <c r="N9" s="53" t="s">
        <v>7</v>
      </c>
      <c r="O9" s="66"/>
      <c r="P9" s="66"/>
      <c r="Q9" s="66"/>
      <c r="R9" s="66"/>
    </row>
    <row r="10" spans="1:24" s="50" customFormat="1" ht="84.75" customHeight="1" x14ac:dyDescent="0.5">
      <c r="A10" s="48">
        <v>1</v>
      </c>
      <c r="B10" s="57" t="s">
        <v>47</v>
      </c>
      <c r="C10" s="57" t="s">
        <v>32</v>
      </c>
      <c r="D10" s="57" t="s">
        <v>33</v>
      </c>
      <c r="E10" s="57" t="s">
        <v>34</v>
      </c>
      <c r="F10" s="58" t="s">
        <v>35</v>
      </c>
      <c r="G10" s="59">
        <v>140000</v>
      </c>
      <c r="H10" s="49"/>
      <c r="I10" s="62">
        <v>0</v>
      </c>
      <c r="J10" s="62">
        <f>G10*2.87/100</f>
        <v>4018</v>
      </c>
      <c r="K10" s="62">
        <f>G10*7.1/100</f>
        <v>9940</v>
      </c>
      <c r="L10" s="61">
        <f>86699.2*1.1%</f>
        <v>953.69120000000009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9989.4599999999991</v>
      </c>
      <c r="Q10" s="64">
        <f>K10+L10+N10</f>
        <v>20819.691200000001</v>
      </c>
      <c r="R10" s="64">
        <f>G10-P10+H10</f>
        <v>130010.54000000001</v>
      </c>
    </row>
    <row r="11" spans="1:24" s="50" customFormat="1" ht="84.75" customHeight="1" x14ac:dyDescent="0.5">
      <c r="A11" s="48">
        <f>+A10+1</f>
        <v>2</v>
      </c>
      <c r="B11" s="57" t="s">
        <v>36</v>
      </c>
      <c r="C11" s="57" t="s">
        <v>32</v>
      </c>
      <c r="D11" s="57" t="s">
        <v>33</v>
      </c>
      <c r="E11" s="57" t="s">
        <v>37</v>
      </c>
      <c r="F11" s="58" t="s">
        <v>35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86699.2*1.1%</f>
        <v>953.69120000000009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13724.691200000001</v>
      </c>
      <c r="R11" s="64">
        <f t="shared" ref="R11:R14" si="4">G11-P11+H11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38</v>
      </c>
      <c r="C12" s="57" t="s">
        <v>32</v>
      </c>
      <c r="D12" s="57" t="s">
        <v>33</v>
      </c>
      <c r="E12" s="57" t="s">
        <v>39</v>
      </c>
      <c r="F12" s="58" t="s">
        <v>35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50" customFormat="1" ht="84.75" customHeight="1" x14ac:dyDescent="0.5">
      <c r="A13" s="48">
        <f t="shared" si="5"/>
        <v>4</v>
      </c>
      <c r="B13" s="57" t="s">
        <v>43</v>
      </c>
      <c r="C13" s="57" t="s">
        <v>44</v>
      </c>
      <c r="D13" s="57" t="s">
        <v>33</v>
      </c>
      <c r="E13" s="57" t="s">
        <v>45</v>
      </c>
      <c r="F13" s="58" t="s">
        <v>46</v>
      </c>
      <c r="G13" s="59">
        <v>90000</v>
      </c>
      <c r="H13" s="4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86699.2*1.1%</f>
        <v>953.69120000000009</v>
      </c>
      <c r="M13" s="62">
        <f t="shared" ref="M13" si="8">G13*3.04/100</f>
        <v>2736</v>
      </c>
      <c r="N13" s="60">
        <f t="shared" ref="N13" si="9">G13*7.09/100</f>
        <v>6381</v>
      </c>
      <c r="O13" s="63">
        <v>0</v>
      </c>
      <c r="P13" s="64">
        <f>I13+J13+M13+O13</f>
        <v>15072.12</v>
      </c>
      <c r="Q13" s="64">
        <f>K13+L13+N13</f>
        <v>13724.691200000001</v>
      </c>
      <c r="R13" s="64">
        <f t="shared" si="4"/>
        <v>74927.88</v>
      </c>
    </row>
    <row r="14" spans="1:24" s="50" customFormat="1" ht="71.25" customHeight="1" x14ac:dyDescent="0.5">
      <c r="A14" s="48">
        <f t="shared" si="5"/>
        <v>5</v>
      </c>
      <c r="B14" s="57" t="s">
        <v>40</v>
      </c>
      <c r="C14" s="57" t="s">
        <v>32</v>
      </c>
      <c r="D14" s="57" t="s">
        <v>33</v>
      </c>
      <c r="E14" s="57" t="s">
        <v>41</v>
      </c>
      <c r="F14" s="58" t="s">
        <v>35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8" t="s">
        <v>21</v>
      </c>
      <c r="B15" s="78"/>
      <c r="C15" s="78"/>
      <c r="D15" s="78"/>
      <c r="E15" s="78"/>
      <c r="F15" s="26"/>
      <c r="G15" s="28">
        <f t="shared" ref="G15:R15" si="10">SUM(G10:G14)</f>
        <v>400000</v>
      </c>
      <c r="H15" s="28">
        <f t="shared" si="10"/>
        <v>0</v>
      </c>
      <c r="I15" s="28">
        <f t="shared" si="10"/>
        <v>22649.82</v>
      </c>
      <c r="J15" s="28">
        <f t="shared" si="10"/>
        <v>11480</v>
      </c>
      <c r="K15" s="28">
        <f t="shared" si="10"/>
        <v>28400</v>
      </c>
      <c r="L15" s="28">
        <f t="shared" si="10"/>
        <v>3741.0736000000006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49720.740000000005</v>
      </c>
      <c r="Q15" s="28">
        <f t="shared" si="10"/>
        <v>60501.073600000003</v>
      </c>
      <c r="R15" s="28">
        <f t="shared" si="10"/>
        <v>350279.26</v>
      </c>
    </row>
    <row r="16" spans="1:24" s="1" customFormat="1" ht="35.1" customHeight="1" x14ac:dyDescent="0.2">
      <c r="A16" s="79" t="s">
        <v>20</v>
      </c>
      <c r="B16" s="79"/>
      <c r="C16" s="79"/>
      <c r="D16" s="79"/>
      <c r="E16" s="79"/>
      <c r="F16" s="27"/>
      <c r="G16" s="29">
        <f>SUM(G15)</f>
        <v>400000</v>
      </c>
      <c r="H16" s="29">
        <f>SUM(H15)</f>
        <v>0</v>
      </c>
      <c r="I16" s="29">
        <f t="shared" ref="I16:Q16" si="11">SUM(I15)</f>
        <v>22649.82</v>
      </c>
      <c r="J16" s="29">
        <f t="shared" si="11"/>
        <v>11480</v>
      </c>
      <c r="K16" s="29">
        <f t="shared" si="11"/>
        <v>28400</v>
      </c>
      <c r="L16" s="29">
        <f t="shared" si="11"/>
        <v>3741.0736000000006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49720.740000000005</v>
      </c>
      <c r="Q16" s="29">
        <f t="shared" si="11"/>
        <v>60501.073600000003</v>
      </c>
      <c r="R16" s="29">
        <f>SUM(R15)</f>
        <v>350279.26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30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49</v>
      </c>
      <c r="B20" s="46"/>
      <c r="C20" s="46"/>
      <c r="D20" s="46"/>
      <c r="E20" s="47"/>
      <c r="F20" s="40"/>
      <c r="G20" s="40"/>
      <c r="H20" s="40"/>
      <c r="I20" s="23"/>
      <c r="J20" s="23" t="s">
        <v>31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50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42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1" customFormat="1" ht="24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s="1" customFormat="1" ht="24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s="1" customFormat="1" ht="24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s="1" customFormat="1" ht="24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s="1" customFormat="1" ht="15.75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2025-05-06T12:46:57Z</cp:lastPrinted>
  <dcterms:created xsi:type="dcterms:W3CDTF">2006-07-11T17:39:34Z</dcterms:created>
  <dcterms:modified xsi:type="dcterms:W3CDTF">2025-05-06T12:46:58Z</dcterms:modified>
</cp:coreProperties>
</file>